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gi\Downloads\"/>
    </mc:Choice>
  </mc:AlternateContent>
  <bookViews>
    <workbookView xWindow="0" yWindow="0" windowWidth="19200" windowHeight="7350" activeTab="3"/>
  </bookViews>
  <sheets>
    <sheet name="Form" sheetId="1" r:id="rId1"/>
    <sheet name="Rubrik" sheetId="2" r:id="rId2"/>
    <sheet name="peninjauan RPS" sheetId="4" r:id="rId3"/>
    <sheet name="Peninjauan Penilaian" sheetId="5" r:id="rId4"/>
    <sheet name="Sheet3" sheetId="3" r:id="rId5"/>
  </sheets>
  <calcPr calcId="152511"/>
</workbook>
</file>

<file path=xl/calcChain.xml><?xml version="1.0" encoding="utf-8"?>
<calcChain xmlns="http://schemas.openxmlformats.org/spreadsheetml/2006/main">
  <c r="C18" i="5" l="1"/>
  <c r="F17" i="5"/>
  <c r="E17" i="5"/>
  <c r="D17" i="5"/>
  <c r="C17" i="5"/>
  <c r="D23" i="4" l="1"/>
  <c r="C24" i="4" s="1"/>
  <c r="E23" i="4"/>
  <c r="F23" i="4"/>
  <c r="C23" i="4"/>
  <c r="N12" i="1" l="1"/>
  <c r="N9" i="1"/>
  <c r="N11" i="1"/>
  <c r="O11" i="1"/>
  <c r="J12" i="1"/>
  <c r="J11" i="1"/>
  <c r="J9" i="1"/>
  <c r="N13" i="1" l="1"/>
  <c r="N14" i="1"/>
  <c r="N15" i="1"/>
  <c r="N16" i="1"/>
  <c r="N17" i="1"/>
  <c r="N18" i="1"/>
  <c r="N19" i="1"/>
  <c r="N20" i="1"/>
  <c r="N21" i="1"/>
  <c r="J10" i="1"/>
  <c r="N10" i="1" s="1"/>
  <c r="N22" i="1" l="1"/>
  <c r="N23" i="1"/>
  <c r="N24" i="1"/>
</calcChain>
</file>

<file path=xl/sharedStrings.xml><?xml version="1.0" encoding="utf-8"?>
<sst xmlns="http://schemas.openxmlformats.org/spreadsheetml/2006/main" count="176" uniqueCount="123">
  <si>
    <t>REKAPITULASI HASIL IKD</t>
  </si>
  <si>
    <t xml:space="preserve">Fakultas : </t>
  </si>
  <si>
    <t xml:space="preserve">Prodi : </t>
  </si>
  <si>
    <t xml:space="preserve">No </t>
  </si>
  <si>
    <t xml:space="preserve">Nama Dosen </t>
  </si>
  <si>
    <t>Status</t>
  </si>
  <si>
    <t>Nilai Komponen IKD</t>
  </si>
  <si>
    <t>Total IKD</t>
  </si>
  <si>
    <t>Pendidikan</t>
  </si>
  <si>
    <t>Penelitian</t>
  </si>
  <si>
    <t>Pengabdian</t>
  </si>
  <si>
    <t>Penunjang</t>
  </si>
  <si>
    <t xml:space="preserve">Persepsi  Mhsw </t>
  </si>
  <si>
    <t>Kehadiran</t>
  </si>
  <si>
    <t>Pengumpulan Nilai</t>
  </si>
  <si>
    <t>Rata-rata</t>
  </si>
  <si>
    <t>Keg Pengabdian</t>
  </si>
  <si>
    <t>Keg Penunjang</t>
  </si>
  <si>
    <t>DT</t>
  </si>
  <si>
    <t>DS</t>
  </si>
  <si>
    <t>Minimum</t>
  </si>
  <si>
    <t>Maksimum</t>
  </si>
  <si>
    <t>Pengumpulan RPS</t>
  </si>
  <si>
    <t>Kesesuaian RPS</t>
  </si>
  <si>
    <t>Kesesuaian Penilaian</t>
  </si>
  <si>
    <t>Rekognisi/Publikasi Ilmiah</t>
  </si>
  <si>
    <t>Rata-rata Pendidikan</t>
  </si>
  <si>
    <t>TAHUN AKADEMIK 2021/2022-1</t>
  </si>
  <si>
    <t>Skala</t>
  </si>
  <si>
    <t>1-7</t>
  </si>
  <si>
    <t>8-10</t>
  </si>
  <si>
    <t>11-13</t>
  </si>
  <si>
    <t>14-16</t>
  </si>
  <si>
    <t>65-79%</t>
  </si>
  <si>
    <t xml:space="preserve">50-64% </t>
  </si>
  <si>
    <t>80-100%</t>
  </si>
  <si>
    <t>Seminggu setelah jadwal MK</t>
  </si>
  <si>
    <t>Dua minggu setelah jadwal MK</t>
  </si>
  <si>
    <t>Tiga minggu setelah jadwal Mk</t>
  </si>
  <si>
    <t>Empat minggu setelah jadwal MK</t>
  </si>
  <si>
    <t>Pegumpulan Nilai</t>
  </si>
  <si>
    <t>Empat minggu setelah jadwal ujian MK</t>
  </si>
  <si>
    <t>Tiga minggu setelah jadwal ujian MK</t>
  </si>
  <si>
    <t>Dua minggu setelah jadwal ujian MK</t>
  </si>
  <si>
    <t xml:space="preserve">&lt; 50% </t>
  </si>
  <si>
    <t>Rubrik Penilaian IKD</t>
  </si>
  <si>
    <t>Buku tidak berISBN/ Artikel jurnal tidak terakreditasi</t>
  </si>
  <si>
    <t>Penelitian tidak dipublikasikan</t>
  </si>
  <si>
    <t>Kegiatan Pengabdian</t>
  </si>
  <si>
    <t>Kegiatan Penunjang</t>
  </si>
  <si>
    <t>Peserta seminar/ webinar Internal Kampus</t>
  </si>
  <si>
    <t>Peserta seminar/ webinar Regional</t>
  </si>
  <si>
    <t>Peserta  seminar/ webinar Nasional</t>
  </si>
  <si>
    <t>Peserta  seminar/ webinar Internasional</t>
  </si>
  <si>
    <t>Peserta pelatihan 1 hari</t>
  </si>
  <si>
    <t>Peserta pelatihan 2 hari</t>
  </si>
  <si>
    <t>Peserta pelatihan 3 hari</t>
  </si>
  <si>
    <t>Peserta pelatihan &gt;3 hari</t>
  </si>
  <si>
    <t>Pengurus ormas tingkat desa/kelurahan</t>
  </si>
  <si>
    <t>Pengurus ormas tingkat kecamatan</t>
  </si>
  <si>
    <t>Pengurus ormas tingkat kabupaten/propinsi</t>
  </si>
  <si>
    <t>Pengurus ormas tingkat nasional/internasional</t>
  </si>
  <si>
    <t>Memberi ceramah/pelayanan tingkat desa/kelurahan</t>
  </si>
  <si>
    <t>Memberi ceramah/pelayanan tingkat kecamatan</t>
  </si>
  <si>
    <t>Memberi ceramah/pelayanan tingkat kabupaten/propinsi</t>
  </si>
  <si>
    <t>Panitia antar perguruan tinggi</t>
  </si>
  <si>
    <t>Panitia tingkat perguruan tinggi</t>
  </si>
  <si>
    <t>Panitia tingkat Jurusan</t>
  </si>
  <si>
    <t>Panitia tingkat  Fakultas</t>
  </si>
  <si>
    <t>Masa Berlaku</t>
  </si>
  <si>
    <t>1 tahun</t>
  </si>
  <si>
    <t>Masa berlaku</t>
  </si>
  <si>
    <t>1 semester</t>
  </si>
  <si>
    <t>FORM PENINJAUAN</t>
  </si>
  <si>
    <t>RANCANGAN PEMBELAJARAN SEMESTER</t>
  </si>
  <si>
    <t>Nama Mata Kuliah</t>
  </si>
  <si>
    <t>:.........................</t>
  </si>
  <si>
    <t>Fakultas/Jurusan</t>
  </si>
  <si>
    <t>Semester/SKS</t>
  </si>
  <si>
    <t>Dosen</t>
  </si>
  <si>
    <t>NO</t>
  </si>
  <si>
    <t>ASPEK</t>
  </si>
  <si>
    <t>Kriteria</t>
  </si>
  <si>
    <t>SS</t>
  </si>
  <si>
    <t>S</t>
  </si>
  <si>
    <t>TS</t>
  </si>
  <si>
    <t>KS</t>
  </si>
  <si>
    <t>Kejelasan identitas matakuliah</t>
  </si>
  <si>
    <t>Kesesuaian dan kejelasan Capaian Pembelajaran Mata Kuliah (CPMK) dengan CPL</t>
  </si>
  <si>
    <t>Kejelasan dan Keterukuran CPMK</t>
  </si>
  <si>
    <t>Kesesuaian dengan tingkat perkembangan mahasiswa</t>
  </si>
  <si>
    <t>Kesesuaian Strategi dengan CPMK</t>
  </si>
  <si>
    <t>Kejelasan rumusan aktivitas dosen dan mahasiswa</t>
  </si>
  <si>
    <t>Kesesuaian dengan kondisi belajar yang dinginkan</t>
  </si>
  <si>
    <t>Kemungkinan tercapainya kondisi sesuai waktu yang ada</t>
  </si>
  <si>
    <t>Relevansi  Materi dengan CPMK</t>
  </si>
  <si>
    <t>Relevansi pengalaman mahasiswa dan lingkungan</t>
  </si>
  <si>
    <t>Keautentikan pengalaman dengan lingkungan hidup mahasiswa</t>
  </si>
  <si>
    <t>Kesesuaian Materi dengan alokasi waktu</t>
  </si>
  <si>
    <t>Cirebon,.............</t>
  </si>
  <si>
    <t>Mengetahui</t>
  </si>
  <si>
    <t>Validator</t>
  </si>
  <si>
    <t>Ketua Prodi.......................</t>
  </si>
  <si>
    <t>(.....................................)</t>
  </si>
  <si>
    <t>(...........................)</t>
  </si>
  <si>
    <t>Disyahkan oleh</t>
  </si>
  <si>
    <t xml:space="preserve">                             (.............................................)</t>
  </si>
  <si>
    <t>Jumlah</t>
  </si>
  <si>
    <t>Rata-Rata</t>
  </si>
  <si>
    <t>Memberi ceramah/reviewer/editor/pelayanan tingkat nasional/internasional</t>
  </si>
  <si>
    <t>Rekognisi Nasional/ HAKI/ Buku ISBN/ Artikel S3-S6/proceeding nasional</t>
  </si>
  <si>
    <t>Rekognisi internasional/ Artikel jurnal Internasional/ Artikel jurnal S1-S2/proceeding internasional</t>
  </si>
  <si>
    <t>PENILAIAN PEMBELAJARAN</t>
  </si>
  <si>
    <t>SB</t>
  </si>
  <si>
    <t>B</t>
  </si>
  <si>
    <t>KB</t>
  </si>
  <si>
    <t>TB</t>
  </si>
  <si>
    <t>Konsistensi aspek penilaian dalam RPS dengan pelaksanaan evaluasi</t>
  </si>
  <si>
    <t>Kesesuaian jenis/teknik evaluasi dengan materi yang ada</t>
  </si>
  <si>
    <t>Kesesuaian evaluasi dengan CPMK yang diharapkan</t>
  </si>
  <si>
    <t>Kesesuaian jenis/teknik evaluasi dengan waku yang disediakan</t>
  </si>
  <si>
    <t>Penilaian mencakup aspek sikap dan tata nilai, pengetahuan, ketrampilan</t>
  </si>
  <si>
    <t>Mahasiswa dapat mengimplementasikan capaian dalam dunia kerja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</si>
</sst>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Tahoma"/>
      <family val="2"/>
    </font>
    <font>
      <sz val="10"/>
      <color rgb="FF000000"/>
      <name val="Tahoma"/>
      <family val="2"/>
    </font>
    <font>
      <sz val="11"/>
      <color rgb="FF000000"/>
      <name val="Calibri"/>
      <family val="2"/>
      <scheme val="minor"/>
    </font>
    <font>
      <b/>
      <sz val="10"/>
      <color rgb="FF000000"/>
      <name val="Tahoma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49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/>
    <xf numFmtId="0" fontId="3" fillId="0" borderId="0" xfId="0" applyFont="1"/>
    <xf numFmtId="0" fontId="6" fillId="0" borderId="0" xfId="0" applyFont="1" applyAlignment="1">
      <alignment vertical="center"/>
    </xf>
    <xf numFmtId="0" fontId="8" fillId="0" borderId="11" xfId="0" applyFont="1" applyBorder="1" applyAlignment="1">
      <alignment vertical="center"/>
    </xf>
    <xf numFmtId="0" fontId="5" fillId="0" borderId="9" xfId="0" applyFont="1" applyBorder="1" applyAlignment="1">
      <alignment horizontal="right" vertical="center"/>
    </xf>
    <xf numFmtId="0" fontId="5" fillId="0" borderId="11" xfId="0" applyFont="1" applyBorder="1" applyAlignment="1">
      <alignment vertical="center" wrapText="1"/>
    </xf>
    <xf numFmtId="0" fontId="6" fillId="0" borderId="1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right" vertical="center"/>
    </xf>
    <xf numFmtId="0" fontId="5" fillId="0" borderId="15" xfId="0" applyFont="1" applyBorder="1" applyAlignment="1">
      <alignment vertical="center" wrapText="1"/>
    </xf>
    <xf numFmtId="0" fontId="6" fillId="0" borderId="15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topLeftCell="A2" workbookViewId="0">
      <selection activeCell="K9" sqref="K9"/>
    </sheetView>
  </sheetViews>
  <sheetFormatPr defaultRowHeight="14.5" x14ac:dyDescent="0.35"/>
  <cols>
    <col min="1" max="1" width="5.1796875" customWidth="1"/>
    <col min="2" max="2" width="19.7265625" customWidth="1"/>
    <col min="3" max="3" width="7" customWidth="1"/>
    <col min="5" max="5" width="9.81640625" style="1" customWidth="1"/>
    <col min="6" max="6" width="10.7265625" style="1" customWidth="1"/>
    <col min="7" max="7" width="13.453125" customWidth="1"/>
    <col min="8" max="8" width="10.81640625" style="1" customWidth="1"/>
    <col min="9" max="9" width="13.54296875" customWidth="1"/>
    <col min="10" max="10" width="11.26953125" customWidth="1"/>
    <col min="11" max="11" width="10.453125" customWidth="1"/>
    <col min="12" max="12" width="14.81640625" customWidth="1"/>
    <col min="13" max="13" width="13.7265625" customWidth="1"/>
  </cols>
  <sheetData>
    <row r="1" spans="1:15" ht="18.5" x14ac:dyDescent="0.4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5" ht="18.5" x14ac:dyDescent="0.45">
      <c r="A2" s="24" t="s">
        <v>27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5" x14ac:dyDescent="0.35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5" x14ac:dyDescent="0.35">
      <c r="A4" s="25" t="s">
        <v>2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</row>
    <row r="6" spans="1:15" x14ac:dyDescent="0.35">
      <c r="A6" s="26" t="s">
        <v>3</v>
      </c>
      <c r="B6" s="26" t="s">
        <v>4</v>
      </c>
      <c r="C6" s="26" t="s">
        <v>5</v>
      </c>
      <c r="D6" s="29" t="s">
        <v>6</v>
      </c>
      <c r="E6" s="30"/>
      <c r="F6" s="30"/>
      <c r="G6" s="30"/>
      <c r="H6" s="30"/>
      <c r="I6" s="30"/>
      <c r="J6" s="30"/>
      <c r="K6" s="30"/>
      <c r="L6" s="30"/>
      <c r="M6" s="31"/>
      <c r="N6" s="32" t="s">
        <v>7</v>
      </c>
    </row>
    <row r="7" spans="1:15" x14ac:dyDescent="0.35">
      <c r="A7" s="27"/>
      <c r="B7" s="27"/>
      <c r="C7" s="27"/>
      <c r="D7" s="29" t="s">
        <v>8</v>
      </c>
      <c r="E7" s="30"/>
      <c r="F7" s="30"/>
      <c r="G7" s="30"/>
      <c r="H7" s="30"/>
      <c r="I7" s="30"/>
      <c r="J7" s="31"/>
      <c r="K7" s="4" t="s">
        <v>9</v>
      </c>
      <c r="L7" s="4" t="s">
        <v>10</v>
      </c>
      <c r="M7" s="4" t="s">
        <v>11</v>
      </c>
      <c r="N7" s="33"/>
    </row>
    <row r="8" spans="1:15" ht="43.5" x14ac:dyDescent="0.35">
      <c r="A8" s="28"/>
      <c r="B8" s="28"/>
      <c r="C8" s="28"/>
      <c r="D8" s="5" t="s">
        <v>12</v>
      </c>
      <c r="E8" s="5" t="s">
        <v>13</v>
      </c>
      <c r="F8" s="5" t="s">
        <v>23</v>
      </c>
      <c r="G8" s="5" t="s">
        <v>22</v>
      </c>
      <c r="H8" s="5" t="s">
        <v>24</v>
      </c>
      <c r="I8" s="5" t="s">
        <v>14</v>
      </c>
      <c r="J8" s="6" t="s">
        <v>26</v>
      </c>
      <c r="K8" s="7" t="s">
        <v>25</v>
      </c>
      <c r="L8" s="4" t="s">
        <v>16</v>
      </c>
      <c r="M8" s="4" t="s">
        <v>17</v>
      </c>
      <c r="N8" s="34"/>
    </row>
    <row r="9" spans="1:15" x14ac:dyDescent="0.35">
      <c r="A9" s="3">
        <v>1</v>
      </c>
      <c r="B9" s="2"/>
      <c r="C9" s="3" t="s">
        <v>18</v>
      </c>
      <c r="D9" s="9">
        <v>4</v>
      </c>
      <c r="E9" s="9">
        <v>4</v>
      </c>
      <c r="F9" s="9">
        <v>4</v>
      </c>
      <c r="G9" s="9">
        <v>4</v>
      </c>
      <c r="H9" s="9">
        <v>4</v>
      </c>
      <c r="I9" s="9">
        <v>4</v>
      </c>
      <c r="J9" s="9">
        <f>25%*D9+5%*E9+5%*F9+5%*G9+5%*H9+5%*I9</f>
        <v>1.9999999999999998</v>
      </c>
      <c r="K9" s="9">
        <v>4</v>
      </c>
      <c r="L9" s="9">
        <v>0</v>
      </c>
      <c r="M9" s="9">
        <v>0</v>
      </c>
      <c r="N9" s="9">
        <f>J9+0.5*MAX((K9:M9))</f>
        <v>4</v>
      </c>
    </row>
    <row r="10" spans="1:15" x14ac:dyDescent="0.35">
      <c r="A10" s="3">
        <v>2</v>
      </c>
      <c r="B10" s="2"/>
      <c r="C10" s="3" t="s">
        <v>19</v>
      </c>
      <c r="D10" s="9">
        <v>4</v>
      </c>
      <c r="E10" s="9">
        <v>4</v>
      </c>
      <c r="F10" s="9">
        <v>4</v>
      </c>
      <c r="G10" s="9">
        <v>4</v>
      </c>
      <c r="H10" s="9">
        <v>4</v>
      </c>
      <c r="I10" s="9">
        <v>4</v>
      </c>
      <c r="J10" s="9">
        <f>25%*D10+5%*E10+5%*F10+5%*G10+5%*H10+5%*I10</f>
        <v>1.9999999999999998</v>
      </c>
      <c r="K10" s="9">
        <v>4</v>
      </c>
      <c r="L10" s="9">
        <v>4</v>
      </c>
      <c r="M10" s="9">
        <v>4</v>
      </c>
      <c r="N10" s="9">
        <f>J10+(K10*30%+L10*15%+M10*5%)</f>
        <v>3.9999999999999996</v>
      </c>
    </row>
    <row r="11" spans="1:15" x14ac:dyDescent="0.35">
      <c r="A11" s="3">
        <v>3</v>
      </c>
      <c r="B11" s="2"/>
      <c r="C11" s="3" t="s">
        <v>18</v>
      </c>
      <c r="D11" s="9">
        <v>4</v>
      </c>
      <c r="E11" s="9">
        <v>4</v>
      </c>
      <c r="F11" s="9">
        <v>4</v>
      </c>
      <c r="G11" s="9">
        <v>4</v>
      </c>
      <c r="H11" s="9">
        <v>4</v>
      </c>
      <c r="I11" s="9">
        <v>4</v>
      </c>
      <c r="J11" s="9">
        <f>25%*D11+5%*E11+5%*F11+5%*G11+5%*H11+5%*I11</f>
        <v>1.9999999999999998</v>
      </c>
      <c r="K11" s="9">
        <v>4</v>
      </c>
      <c r="L11" s="9">
        <v>3</v>
      </c>
      <c r="M11" s="9">
        <v>0</v>
      </c>
      <c r="N11" s="9">
        <f>J11+0.5*MAX((K11:M11))</f>
        <v>4</v>
      </c>
      <c r="O11">
        <f>J11+0.5*MAX(K11:M11)</f>
        <v>4</v>
      </c>
    </row>
    <row r="12" spans="1:15" x14ac:dyDescent="0.35">
      <c r="A12" s="3">
        <v>4</v>
      </c>
      <c r="B12" s="2"/>
      <c r="C12" s="3" t="s">
        <v>18</v>
      </c>
      <c r="D12" s="9">
        <v>4</v>
      </c>
      <c r="E12" s="9">
        <v>4</v>
      </c>
      <c r="F12" s="9">
        <v>4</v>
      </c>
      <c r="G12" s="9">
        <v>4</v>
      </c>
      <c r="H12" s="9">
        <v>4</v>
      </c>
      <c r="I12" s="9">
        <v>4</v>
      </c>
      <c r="J12" s="9">
        <f>25%*D12+5%*E12+5%*F12+5%*G12+5%*H12+5%*I12</f>
        <v>1.9999999999999998</v>
      </c>
      <c r="K12" s="9">
        <v>3</v>
      </c>
      <c r="L12" s="9">
        <v>3</v>
      </c>
      <c r="M12" s="9">
        <v>2</v>
      </c>
      <c r="N12" s="9">
        <f>J12+0.5*MAX((K12:M12))</f>
        <v>3.5</v>
      </c>
    </row>
    <row r="13" spans="1:15" x14ac:dyDescent="0.35">
      <c r="A13" s="3">
        <v>5</v>
      </c>
      <c r="B13" s="2"/>
      <c r="C13" s="3"/>
      <c r="D13" s="9"/>
      <c r="E13" s="9"/>
      <c r="F13" s="9"/>
      <c r="G13" s="9"/>
      <c r="H13" s="9"/>
      <c r="I13" s="9"/>
      <c r="J13" s="9" t="e">
        <v>#DIV/0!</v>
      </c>
      <c r="K13" s="9"/>
      <c r="L13" s="9"/>
      <c r="M13" s="9"/>
      <c r="N13" s="9" t="e">
        <f t="shared" ref="N13:N21" si="0">J13+(K13+L13+M13)*50%</f>
        <v>#DIV/0!</v>
      </c>
    </row>
    <row r="14" spans="1:15" x14ac:dyDescent="0.35">
      <c r="A14" s="3">
        <v>6</v>
      </c>
      <c r="B14" s="2"/>
      <c r="C14" s="3"/>
      <c r="D14" s="9"/>
      <c r="E14" s="9"/>
      <c r="F14" s="9"/>
      <c r="G14" s="9"/>
      <c r="H14" s="9"/>
      <c r="I14" s="9"/>
      <c r="J14" s="9" t="e">
        <v>#DIV/0!</v>
      </c>
      <c r="K14" s="9"/>
      <c r="L14" s="9"/>
      <c r="M14" s="9"/>
      <c r="N14" s="9" t="e">
        <f t="shared" si="0"/>
        <v>#DIV/0!</v>
      </c>
    </row>
    <row r="15" spans="1:15" x14ac:dyDescent="0.35">
      <c r="A15" s="3">
        <v>7</v>
      </c>
      <c r="B15" s="2"/>
      <c r="C15" s="3"/>
      <c r="D15" s="9"/>
      <c r="E15" s="9"/>
      <c r="F15" s="9"/>
      <c r="G15" s="9"/>
      <c r="H15" s="9"/>
      <c r="I15" s="9"/>
      <c r="J15" s="9" t="e">
        <v>#DIV/0!</v>
      </c>
      <c r="K15" s="9"/>
      <c r="L15" s="9"/>
      <c r="M15" s="9"/>
      <c r="N15" s="9" t="e">
        <f t="shared" si="0"/>
        <v>#DIV/0!</v>
      </c>
    </row>
    <row r="16" spans="1:15" x14ac:dyDescent="0.35">
      <c r="A16" s="3">
        <v>8</v>
      </c>
      <c r="B16" s="2"/>
      <c r="C16" s="3"/>
      <c r="D16" s="9"/>
      <c r="E16" s="9"/>
      <c r="F16" s="9"/>
      <c r="G16" s="9"/>
      <c r="H16" s="9"/>
      <c r="I16" s="9"/>
      <c r="J16" s="9" t="e">
        <v>#DIV/0!</v>
      </c>
      <c r="K16" s="9"/>
      <c r="L16" s="9"/>
      <c r="M16" s="9"/>
      <c r="N16" s="9" t="e">
        <f t="shared" si="0"/>
        <v>#DIV/0!</v>
      </c>
    </row>
    <row r="17" spans="1:14" x14ac:dyDescent="0.35">
      <c r="A17" s="3">
        <v>9</v>
      </c>
      <c r="B17" s="2"/>
      <c r="C17" s="3"/>
      <c r="D17" s="9"/>
      <c r="E17" s="9"/>
      <c r="F17" s="9"/>
      <c r="G17" s="9"/>
      <c r="H17" s="9"/>
      <c r="I17" s="9"/>
      <c r="J17" s="9" t="e">
        <v>#DIV/0!</v>
      </c>
      <c r="K17" s="9"/>
      <c r="L17" s="9"/>
      <c r="M17" s="9"/>
      <c r="N17" s="9" t="e">
        <f t="shared" si="0"/>
        <v>#DIV/0!</v>
      </c>
    </row>
    <row r="18" spans="1:14" x14ac:dyDescent="0.35">
      <c r="A18" s="3">
        <v>10</v>
      </c>
      <c r="B18" s="2"/>
      <c r="C18" s="3"/>
      <c r="D18" s="9"/>
      <c r="E18" s="9"/>
      <c r="F18" s="9"/>
      <c r="G18" s="9"/>
      <c r="H18" s="9"/>
      <c r="I18" s="9"/>
      <c r="J18" s="9" t="e">
        <v>#DIV/0!</v>
      </c>
      <c r="K18" s="9"/>
      <c r="L18" s="9"/>
      <c r="M18" s="9"/>
      <c r="N18" s="9" t="e">
        <f t="shared" si="0"/>
        <v>#DIV/0!</v>
      </c>
    </row>
    <row r="19" spans="1:14" x14ac:dyDescent="0.35">
      <c r="A19" s="3">
        <v>11</v>
      </c>
      <c r="B19" s="2"/>
      <c r="C19" s="3"/>
      <c r="D19" s="9"/>
      <c r="E19" s="9"/>
      <c r="F19" s="9"/>
      <c r="G19" s="9"/>
      <c r="H19" s="9"/>
      <c r="I19" s="9"/>
      <c r="J19" s="9" t="e">
        <v>#DIV/0!</v>
      </c>
      <c r="K19" s="9"/>
      <c r="L19" s="9"/>
      <c r="M19" s="9"/>
      <c r="N19" s="9" t="e">
        <f t="shared" si="0"/>
        <v>#DIV/0!</v>
      </c>
    </row>
    <row r="20" spans="1:14" x14ac:dyDescent="0.35">
      <c r="A20" s="3">
        <v>12</v>
      </c>
      <c r="B20" s="2"/>
      <c r="C20" s="3"/>
      <c r="D20" s="9"/>
      <c r="E20" s="9"/>
      <c r="F20" s="9"/>
      <c r="G20" s="9"/>
      <c r="H20" s="9"/>
      <c r="I20" s="9"/>
      <c r="J20" s="9" t="e">
        <v>#DIV/0!</v>
      </c>
      <c r="K20" s="9"/>
      <c r="L20" s="9"/>
      <c r="M20" s="9"/>
      <c r="N20" s="9" t="e">
        <f t="shared" si="0"/>
        <v>#DIV/0!</v>
      </c>
    </row>
    <row r="21" spans="1:14" x14ac:dyDescent="0.35">
      <c r="A21" s="3">
        <v>13</v>
      </c>
      <c r="B21" s="2"/>
      <c r="C21" s="3"/>
      <c r="D21" s="9"/>
      <c r="E21" s="9"/>
      <c r="F21" s="9"/>
      <c r="G21" s="9"/>
      <c r="H21" s="9"/>
      <c r="I21" s="9"/>
      <c r="J21" s="9" t="e">
        <v>#DIV/0!</v>
      </c>
      <c r="K21" s="9"/>
      <c r="L21" s="9"/>
      <c r="M21" s="9"/>
      <c r="N21" s="9" t="e">
        <f t="shared" si="0"/>
        <v>#DIV/0!</v>
      </c>
    </row>
    <row r="22" spans="1:14" x14ac:dyDescent="0.35">
      <c r="A22" s="2"/>
      <c r="B22" s="2" t="s">
        <v>15</v>
      </c>
      <c r="C22" s="2"/>
      <c r="D22" s="9"/>
      <c r="E22" s="9"/>
      <c r="F22" s="9"/>
      <c r="G22" s="9"/>
      <c r="H22" s="9"/>
      <c r="I22" s="9"/>
      <c r="J22" s="9"/>
      <c r="K22" s="9"/>
      <c r="L22" s="9"/>
      <c r="M22" s="9"/>
      <c r="N22" s="9" t="e">
        <f>AVERAGE(N9:N21)</f>
        <v>#DIV/0!</v>
      </c>
    </row>
    <row r="23" spans="1:14" x14ac:dyDescent="0.35">
      <c r="A23" s="2"/>
      <c r="B23" s="2" t="s">
        <v>20</v>
      </c>
      <c r="C23" s="2"/>
      <c r="D23" s="8"/>
      <c r="E23" s="8"/>
      <c r="F23" s="8"/>
      <c r="G23" s="8"/>
      <c r="H23" s="8"/>
      <c r="I23" s="8"/>
      <c r="J23" s="9"/>
      <c r="K23" s="8"/>
      <c r="L23" s="8"/>
      <c r="M23" s="8"/>
      <c r="N23" s="9" t="e">
        <f>MIN(N9:N21)</f>
        <v>#DIV/0!</v>
      </c>
    </row>
    <row r="24" spans="1:14" x14ac:dyDescent="0.35">
      <c r="A24" s="2"/>
      <c r="B24" s="2" t="s">
        <v>21</v>
      </c>
      <c r="C24" s="2"/>
      <c r="D24" s="8"/>
      <c r="E24" s="8"/>
      <c r="F24" s="8"/>
      <c r="G24" s="8"/>
      <c r="H24" s="8"/>
      <c r="I24" s="8"/>
      <c r="J24" s="9"/>
      <c r="K24" s="8"/>
      <c r="L24" s="8"/>
      <c r="M24" s="8"/>
      <c r="N24" s="9" t="e">
        <f>MAX(N9:N21)</f>
        <v>#DIV/0!</v>
      </c>
    </row>
  </sheetData>
  <mergeCells count="10">
    <mergeCell ref="A1:N1"/>
    <mergeCell ref="A2:N2"/>
    <mergeCell ref="A3:N3"/>
    <mergeCell ref="A4:N4"/>
    <mergeCell ref="A6:A8"/>
    <mergeCell ref="B6:B8"/>
    <mergeCell ref="D6:M6"/>
    <mergeCell ref="N6:N8"/>
    <mergeCell ref="D7:J7"/>
    <mergeCell ref="C6:C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C7" sqref="C7"/>
    </sheetView>
  </sheetViews>
  <sheetFormatPr defaultRowHeight="14.5" x14ac:dyDescent="0.35"/>
  <cols>
    <col min="2" max="2" width="11.1796875" customWidth="1"/>
    <col min="3" max="3" width="15.54296875" customWidth="1"/>
    <col min="4" max="4" width="30.453125" customWidth="1"/>
    <col min="5" max="5" width="19.81640625" customWidth="1"/>
    <col min="6" max="6" width="35.26953125" customWidth="1"/>
  </cols>
  <sheetData>
    <row r="1" spans="1:7" x14ac:dyDescent="0.35">
      <c r="A1" s="1" t="s">
        <v>45</v>
      </c>
    </row>
    <row r="3" spans="1:7" x14ac:dyDescent="0.35">
      <c r="A3" s="1" t="s">
        <v>28</v>
      </c>
      <c r="B3" s="1" t="s">
        <v>13</v>
      </c>
      <c r="C3" s="1" t="s">
        <v>23</v>
      </c>
      <c r="D3" s="1" t="s">
        <v>22</v>
      </c>
      <c r="E3" s="1" t="s">
        <v>24</v>
      </c>
      <c r="F3" s="1" t="s">
        <v>40</v>
      </c>
      <c r="G3" t="s">
        <v>69</v>
      </c>
    </row>
    <row r="4" spans="1:7" x14ac:dyDescent="0.35">
      <c r="A4" s="11">
        <v>1</v>
      </c>
      <c r="B4" s="10" t="s">
        <v>29</v>
      </c>
      <c r="C4" s="1" t="s">
        <v>44</v>
      </c>
      <c r="D4" s="1" t="s">
        <v>39</v>
      </c>
      <c r="E4" s="1" t="s">
        <v>44</v>
      </c>
      <c r="F4" s="1" t="s">
        <v>41</v>
      </c>
      <c r="G4" s="1" t="s">
        <v>72</v>
      </c>
    </row>
    <row r="5" spans="1:7" x14ac:dyDescent="0.35">
      <c r="A5" s="11">
        <v>2</v>
      </c>
      <c r="B5" s="10" t="s">
        <v>30</v>
      </c>
      <c r="C5" s="1" t="s">
        <v>34</v>
      </c>
      <c r="D5" s="1" t="s">
        <v>38</v>
      </c>
      <c r="E5" s="1" t="s">
        <v>34</v>
      </c>
      <c r="F5" s="1" t="s">
        <v>42</v>
      </c>
      <c r="G5" s="1" t="s">
        <v>72</v>
      </c>
    </row>
    <row r="6" spans="1:7" x14ac:dyDescent="0.35">
      <c r="A6" s="11">
        <v>3</v>
      </c>
      <c r="B6" s="10" t="s">
        <v>31</v>
      </c>
      <c r="C6" s="1" t="s">
        <v>33</v>
      </c>
      <c r="D6" s="1" t="s">
        <v>37</v>
      </c>
      <c r="E6" s="1" t="s">
        <v>33</v>
      </c>
      <c r="F6" s="1" t="s">
        <v>43</v>
      </c>
      <c r="G6" s="1" t="s">
        <v>72</v>
      </c>
    </row>
    <row r="7" spans="1:7" x14ac:dyDescent="0.35">
      <c r="A7" s="11">
        <v>4</v>
      </c>
      <c r="B7" s="10" t="s">
        <v>32</v>
      </c>
      <c r="C7" s="1" t="s">
        <v>35</v>
      </c>
      <c r="D7" s="1" t="s">
        <v>36</v>
      </c>
      <c r="E7" s="1" t="s">
        <v>35</v>
      </c>
      <c r="F7" s="1" t="s">
        <v>36</v>
      </c>
      <c r="G7" s="1" t="s">
        <v>72</v>
      </c>
    </row>
    <row r="9" spans="1:7" x14ac:dyDescent="0.35">
      <c r="A9" s="1" t="s">
        <v>28</v>
      </c>
      <c r="B9" s="10" t="s">
        <v>25</v>
      </c>
      <c r="E9" t="s">
        <v>69</v>
      </c>
    </row>
    <row r="10" spans="1:7" x14ac:dyDescent="0.35">
      <c r="A10" s="11">
        <v>1</v>
      </c>
      <c r="B10" s="10" t="s">
        <v>47</v>
      </c>
      <c r="E10" t="s">
        <v>70</v>
      </c>
    </row>
    <row r="11" spans="1:7" x14ac:dyDescent="0.35">
      <c r="A11" s="11">
        <v>2</v>
      </c>
      <c r="B11" s="1" t="s">
        <v>46</v>
      </c>
      <c r="E11" s="1" t="s">
        <v>70</v>
      </c>
    </row>
    <row r="12" spans="1:7" x14ac:dyDescent="0.35">
      <c r="A12" s="11">
        <v>3</v>
      </c>
      <c r="B12" s="1" t="s">
        <v>110</v>
      </c>
      <c r="E12" s="1" t="s">
        <v>70</v>
      </c>
    </row>
    <row r="13" spans="1:7" x14ac:dyDescent="0.35">
      <c r="A13" s="11">
        <v>4</v>
      </c>
      <c r="B13" s="1" t="s">
        <v>111</v>
      </c>
      <c r="D13" s="12"/>
      <c r="E13" s="1" t="s">
        <v>70</v>
      </c>
    </row>
    <row r="15" spans="1:7" x14ac:dyDescent="0.35">
      <c r="A15" s="1" t="s">
        <v>28</v>
      </c>
      <c r="B15" s="1" t="s">
        <v>48</v>
      </c>
      <c r="G15" t="s">
        <v>69</v>
      </c>
    </row>
    <row r="16" spans="1:7" x14ac:dyDescent="0.35">
      <c r="A16" s="11">
        <v>1</v>
      </c>
      <c r="B16" s="1" t="s">
        <v>62</v>
      </c>
      <c r="E16" s="1" t="s">
        <v>58</v>
      </c>
      <c r="G16" t="s">
        <v>70</v>
      </c>
    </row>
    <row r="17" spans="1:7" x14ac:dyDescent="0.35">
      <c r="A17" s="11">
        <v>2</v>
      </c>
      <c r="B17" s="1" t="s">
        <v>63</v>
      </c>
      <c r="E17" s="1" t="s">
        <v>59</v>
      </c>
      <c r="G17" s="1" t="s">
        <v>70</v>
      </c>
    </row>
    <row r="18" spans="1:7" x14ac:dyDescent="0.35">
      <c r="A18" s="11">
        <v>3</v>
      </c>
      <c r="B18" s="1" t="s">
        <v>64</v>
      </c>
      <c r="E18" s="1" t="s">
        <v>60</v>
      </c>
      <c r="G18" s="1" t="s">
        <v>70</v>
      </c>
    </row>
    <row r="19" spans="1:7" x14ac:dyDescent="0.35">
      <c r="A19" s="11">
        <v>4</v>
      </c>
      <c r="B19" s="1" t="s">
        <v>109</v>
      </c>
      <c r="E19" s="1" t="s">
        <v>61</v>
      </c>
      <c r="G19" s="1" t="s">
        <v>70</v>
      </c>
    </row>
    <row r="21" spans="1:7" x14ac:dyDescent="0.35">
      <c r="A21" s="1" t="s">
        <v>28</v>
      </c>
      <c r="B21" s="1" t="s">
        <v>49</v>
      </c>
      <c r="F21" t="s">
        <v>71</v>
      </c>
    </row>
    <row r="22" spans="1:7" x14ac:dyDescent="0.35">
      <c r="A22" s="11">
        <v>1</v>
      </c>
      <c r="B22" s="1" t="s">
        <v>50</v>
      </c>
      <c r="E22" s="1" t="s">
        <v>54</v>
      </c>
      <c r="F22" t="s">
        <v>72</v>
      </c>
    </row>
    <row r="23" spans="1:7" x14ac:dyDescent="0.35">
      <c r="A23" s="11">
        <v>2</v>
      </c>
      <c r="B23" s="1" t="s">
        <v>51</v>
      </c>
      <c r="E23" s="1" t="s">
        <v>55</v>
      </c>
      <c r="F23" s="1" t="s">
        <v>72</v>
      </c>
    </row>
    <row r="24" spans="1:7" x14ac:dyDescent="0.35">
      <c r="A24" s="11">
        <v>3</v>
      </c>
      <c r="B24" s="1" t="s">
        <v>52</v>
      </c>
      <c r="E24" s="1" t="s">
        <v>56</v>
      </c>
      <c r="F24" s="1" t="s">
        <v>72</v>
      </c>
    </row>
    <row r="25" spans="1:7" x14ac:dyDescent="0.35">
      <c r="A25" s="11">
        <v>4</v>
      </c>
      <c r="B25" s="1" t="s">
        <v>53</v>
      </c>
      <c r="E25" s="1" t="s">
        <v>57</v>
      </c>
      <c r="F25" s="1" t="s">
        <v>72</v>
      </c>
    </row>
    <row r="27" spans="1:7" x14ac:dyDescent="0.35">
      <c r="A27" s="1" t="s">
        <v>28</v>
      </c>
      <c r="B27" s="1" t="s">
        <v>49</v>
      </c>
      <c r="E27" s="1" t="s">
        <v>71</v>
      </c>
    </row>
    <row r="28" spans="1:7" x14ac:dyDescent="0.35">
      <c r="A28" s="11">
        <v>1</v>
      </c>
      <c r="B28" s="1" t="s">
        <v>67</v>
      </c>
      <c r="E28" s="1" t="s">
        <v>72</v>
      </c>
    </row>
    <row r="29" spans="1:7" x14ac:dyDescent="0.35">
      <c r="A29" s="11">
        <v>2</v>
      </c>
      <c r="B29" s="1" t="s">
        <v>68</v>
      </c>
      <c r="E29" s="1" t="s">
        <v>72</v>
      </c>
    </row>
    <row r="30" spans="1:7" x14ac:dyDescent="0.35">
      <c r="A30" s="11">
        <v>3</v>
      </c>
      <c r="B30" s="1" t="s">
        <v>66</v>
      </c>
      <c r="E30" s="1" t="s">
        <v>72</v>
      </c>
    </row>
    <row r="31" spans="1:7" x14ac:dyDescent="0.35">
      <c r="A31" s="11">
        <v>4</v>
      </c>
      <c r="B31" s="1" t="s">
        <v>65</v>
      </c>
      <c r="E31" s="1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opLeftCell="A17" workbookViewId="0">
      <selection activeCell="C23" sqref="C23:F24"/>
    </sheetView>
  </sheetViews>
  <sheetFormatPr defaultRowHeight="14.5" x14ac:dyDescent="0.35"/>
  <cols>
    <col min="2" max="2" width="38.26953125" customWidth="1"/>
  </cols>
  <sheetData>
    <row r="1" spans="1:6" x14ac:dyDescent="0.35">
      <c r="A1" s="44" t="s">
        <v>73</v>
      </c>
      <c r="B1" s="44"/>
      <c r="C1" s="44"/>
      <c r="D1" s="44"/>
      <c r="E1" s="44"/>
      <c r="F1" s="44"/>
    </row>
    <row r="2" spans="1:6" x14ac:dyDescent="0.35">
      <c r="A2" s="44" t="s">
        <v>74</v>
      </c>
      <c r="B2" s="44"/>
      <c r="C2" s="44"/>
      <c r="D2" s="44"/>
      <c r="E2" s="44"/>
      <c r="F2" s="44"/>
    </row>
    <row r="3" spans="1:6" x14ac:dyDescent="0.35">
      <c r="A3" s="13"/>
      <c r="B3" s="13"/>
      <c r="C3" s="13"/>
      <c r="D3" s="13"/>
      <c r="E3" s="13"/>
      <c r="F3" s="13"/>
    </row>
    <row r="4" spans="1:6" x14ac:dyDescent="0.35">
      <c r="A4" s="38" t="s">
        <v>75</v>
      </c>
      <c r="B4" s="38"/>
      <c r="C4" s="37" t="s">
        <v>76</v>
      </c>
      <c r="D4" s="37"/>
      <c r="E4" s="37"/>
      <c r="F4" s="13"/>
    </row>
    <row r="5" spans="1:6" x14ac:dyDescent="0.35">
      <c r="A5" s="38" t="s">
        <v>77</v>
      </c>
      <c r="B5" s="38"/>
      <c r="C5" s="37" t="s">
        <v>76</v>
      </c>
      <c r="D5" s="37"/>
      <c r="E5" s="37"/>
      <c r="F5" s="13"/>
    </row>
    <row r="6" spans="1:6" x14ac:dyDescent="0.35">
      <c r="A6" s="38" t="s">
        <v>78</v>
      </c>
      <c r="B6" s="38"/>
      <c r="C6" s="37" t="s">
        <v>76</v>
      </c>
      <c r="D6" s="37"/>
      <c r="E6" s="37"/>
      <c r="F6" s="13"/>
    </row>
    <row r="7" spans="1:6" x14ac:dyDescent="0.35">
      <c r="A7" s="38" t="s">
        <v>79</v>
      </c>
      <c r="B7" s="38"/>
      <c r="C7" s="37" t="s">
        <v>76</v>
      </c>
      <c r="D7" s="37"/>
      <c r="E7" s="37"/>
      <c r="F7" s="13"/>
    </row>
    <row r="8" spans="1:6" ht="15" thickBot="1" x14ac:dyDescent="0.4">
      <c r="A8" s="13"/>
      <c r="B8" s="13"/>
      <c r="C8" s="13"/>
      <c r="D8" s="13"/>
      <c r="E8" s="13"/>
      <c r="F8" s="13"/>
    </row>
    <row r="9" spans="1:6" ht="15" thickBot="1" x14ac:dyDescent="0.4">
      <c r="A9" s="39" t="s">
        <v>80</v>
      </c>
      <c r="B9" s="39" t="s">
        <v>81</v>
      </c>
      <c r="C9" s="41" t="s">
        <v>82</v>
      </c>
      <c r="D9" s="42"/>
      <c r="E9" s="42"/>
      <c r="F9" s="43"/>
    </row>
    <row r="10" spans="1:6" ht="15" thickBot="1" x14ac:dyDescent="0.4">
      <c r="A10" s="40"/>
      <c r="B10" s="40"/>
      <c r="C10" s="15" t="s">
        <v>83</v>
      </c>
      <c r="D10" s="15" t="s">
        <v>84</v>
      </c>
      <c r="E10" s="15" t="s">
        <v>85</v>
      </c>
      <c r="F10" s="15" t="s">
        <v>86</v>
      </c>
    </row>
    <row r="11" spans="1:6" ht="15" thickBot="1" x14ac:dyDescent="0.4">
      <c r="A11" s="16">
        <v>1</v>
      </c>
      <c r="B11" s="17" t="s">
        <v>87</v>
      </c>
      <c r="C11" s="18">
        <v>1</v>
      </c>
      <c r="D11" s="18"/>
      <c r="E11" s="18"/>
      <c r="F11" s="18"/>
    </row>
    <row r="12" spans="1:6" ht="38" thickBot="1" x14ac:dyDescent="0.4">
      <c r="A12" s="16">
        <v>2</v>
      </c>
      <c r="B12" s="17" t="s">
        <v>88</v>
      </c>
      <c r="C12" s="18">
        <v>1</v>
      </c>
      <c r="D12" s="18"/>
      <c r="E12" s="18"/>
      <c r="F12" s="18"/>
    </row>
    <row r="13" spans="1:6" ht="15" thickBot="1" x14ac:dyDescent="0.4">
      <c r="A13" s="16">
        <v>3</v>
      </c>
      <c r="B13" s="17" t="s">
        <v>89</v>
      </c>
      <c r="C13" s="18">
        <v>1</v>
      </c>
      <c r="D13" s="18"/>
      <c r="E13" s="18"/>
      <c r="F13" s="18"/>
    </row>
    <row r="14" spans="1:6" ht="25.5" thickBot="1" x14ac:dyDescent="0.4">
      <c r="A14" s="16">
        <v>4</v>
      </c>
      <c r="B14" s="17" t="s">
        <v>90</v>
      </c>
      <c r="C14" s="18">
        <v>1</v>
      </c>
      <c r="D14" s="18"/>
      <c r="E14" s="18"/>
      <c r="F14" s="18"/>
    </row>
    <row r="15" spans="1:6" ht="15" thickBot="1" x14ac:dyDescent="0.4">
      <c r="A15" s="16">
        <v>5</v>
      </c>
      <c r="B15" s="17" t="s">
        <v>91</v>
      </c>
      <c r="C15" s="18"/>
      <c r="D15" s="18">
        <v>1</v>
      </c>
      <c r="E15" s="18"/>
      <c r="F15" s="18"/>
    </row>
    <row r="16" spans="1:6" ht="25.5" thickBot="1" x14ac:dyDescent="0.4">
      <c r="A16" s="16">
        <v>6</v>
      </c>
      <c r="B16" s="17" t="s">
        <v>92</v>
      </c>
      <c r="C16" s="18">
        <v>1</v>
      </c>
      <c r="D16" s="18"/>
      <c r="E16" s="18"/>
      <c r="F16" s="18"/>
    </row>
    <row r="17" spans="1:6" ht="25.5" thickBot="1" x14ac:dyDescent="0.4">
      <c r="A17" s="16">
        <v>7</v>
      </c>
      <c r="B17" s="17" t="s">
        <v>93</v>
      </c>
      <c r="C17" s="18"/>
      <c r="D17" s="18"/>
      <c r="E17" s="18">
        <v>1</v>
      </c>
      <c r="F17" s="18"/>
    </row>
    <row r="18" spans="1:6" ht="25.5" thickBot="1" x14ac:dyDescent="0.4">
      <c r="A18" s="16">
        <v>8</v>
      </c>
      <c r="B18" s="17" t="s">
        <v>94</v>
      </c>
      <c r="C18" s="18"/>
      <c r="D18" s="18">
        <v>1</v>
      </c>
      <c r="E18" s="18"/>
      <c r="F18" s="18"/>
    </row>
    <row r="19" spans="1:6" ht="15" thickBot="1" x14ac:dyDescent="0.4">
      <c r="A19" s="16">
        <v>9</v>
      </c>
      <c r="B19" s="17" t="s">
        <v>95</v>
      </c>
      <c r="C19" s="18"/>
      <c r="D19" s="18">
        <v>1</v>
      </c>
      <c r="E19" s="18"/>
      <c r="F19" s="18"/>
    </row>
    <row r="20" spans="1:6" ht="25.5" thickBot="1" x14ac:dyDescent="0.4">
      <c r="A20" s="16">
        <v>10</v>
      </c>
      <c r="B20" s="17" t="s">
        <v>96</v>
      </c>
      <c r="C20" s="18">
        <v>1</v>
      </c>
      <c r="D20" s="18"/>
      <c r="E20" s="18"/>
      <c r="F20" s="18"/>
    </row>
    <row r="21" spans="1:6" ht="25.5" thickBot="1" x14ac:dyDescent="0.4">
      <c r="A21" s="16">
        <v>11</v>
      </c>
      <c r="B21" s="17" t="s">
        <v>97</v>
      </c>
      <c r="C21" s="18">
        <v>1</v>
      </c>
      <c r="D21" s="18"/>
      <c r="E21" s="18"/>
      <c r="F21" s="18"/>
    </row>
    <row r="22" spans="1:6" x14ac:dyDescent="0.35">
      <c r="A22" s="20">
        <v>12</v>
      </c>
      <c r="B22" s="21" t="s">
        <v>98</v>
      </c>
      <c r="C22" s="22">
        <v>1</v>
      </c>
      <c r="D22" s="22"/>
      <c r="E22" s="22"/>
      <c r="F22" s="22"/>
    </row>
    <row r="23" spans="1:6" s="1" customFormat="1" x14ac:dyDescent="0.35">
      <c r="A23" s="35" t="s">
        <v>107</v>
      </c>
      <c r="B23" s="35"/>
      <c r="C23" s="23">
        <f>SUM(C11:C22)</f>
        <v>8</v>
      </c>
      <c r="D23" s="23">
        <f t="shared" ref="D23:F23" si="0">SUM(D11:D22)</f>
        <v>3</v>
      </c>
      <c r="E23" s="23">
        <f t="shared" si="0"/>
        <v>1</v>
      </c>
      <c r="F23" s="23">
        <f t="shared" si="0"/>
        <v>0</v>
      </c>
    </row>
    <row r="24" spans="1:6" x14ac:dyDescent="0.35">
      <c r="A24" s="36" t="s">
        <v>108</v>
      </c>
      <c r="B24" s="36"/>
      <c r="C24" s="36">
        <f>(4*C23+3*D23+2*E23+1*F23)/12</f>
        <v>3.5833333333333335</v>
      </c>
      <c r="D24" s="36"/>
      <c r="E24" s="36"/>
      <c r="F24" s="36"/>
    </row>
    <row r="25" spans="1:6" s="1" customFormat="1" x14ac:dyDescent="0.35">
      <c r="A25" s="13"/>
      <c r="B25" s="13"/>
      <c r="C25" s="13"/>
      <c r="D25" s="13"/>
      <c r="E25" s="13"/>
      <c r="F25" s="13"/>
    </row>
    <row r="26" spans="1:6" x14ac:dyDescent="0.35">
      <c r="A26" s="13"/>
      <c r="B26" s="13"/>
      <c r="C26" s="37" t="s">
        <v>99</v>
      </c>
      <c r="D26" s="37"/>
      <c r="E26" s="37"/>
      <c r="F26" s="13"/>
    </row>
    <row r="27" spans="1:6" x14ac:dyDescent="0.35">
      <c r="A27" s="37" t="s">
        <v>100</v>
      </c>
      <c r="B27" s="37"/>
      <c r="C27" s="37" t="s">
        <v>101</v>
      </c>
      <c r="D27" s="37"/>
      <c r="E27" s="13"/>
      <c r="F27" s="13"/>
    </row>
    <row r="28" spans="1:6" x14ac:dyDescent="0.35">
      <c r="A28" s="37" t="s">
        <v>102</v>
      </c>
      <c r="B28" s="37"/>
      <c r="C28" s="13"/>
      <c r="D28" s="13"/>
      <c r="E28" s="13"/>
      <c r="F28" s="13"/>
    </row>
    <row r="29" spans="1:6" x14ac:dyDescent="0.35">
      <c r="A29" s="13"/>
      <c r="B29" s="13"/>
      <c r="C29" s="13"/>
      <c r="D29" s="13"/>
      <c r="E29" s="13"/>
      <c r="F29" s="13"/>
    </row>
    <row r="30" spans="1:6" x14ac:dyDescent="0.35">
      <c r="A30" s="13"/>
      <c r="B30" s="13"/>
      <c r="C30" s="13"/>
      <c r="D30" s="13"/>
      <c r="E30" s="13"/>
      <c r="F30" s="13"/>
    </row>
    <row r="31" spans="1:6" x14ac:dyDescent="0.35">
      <c r="A31" s="13"/>
      <c r="B31" s="13"/>
      <c r="C31" s="13"/>
      <c r="D31" s="13"/>
      <c r="E31" s="13"/>
      <c r="F31" s="13"/>
    </row>
    <row r="32" spans="1:6" x14ac:dyDescent="0.35">
      <c r="A32" s="37" t="s">
        <v>103</v>
      </c>
      <c r="B32" s="37"/>
      <c r="C32" s="37" t="s">
        <v>104</v>
      </c>
      <c r="D32" s="37"/>
      <c r="E32" s="37"/>
      <c r="F32" s="37"/>
    </row>
    <row r="33" spans="1:6" x14ac:dyDescent="0.35">
      <c r="A33" s="13"/>
      <c r="B33" s="19" t="s">
        <v>105</v>
      </c>
      <c r="C33" s="13"/>
      <c r="D33" s="13"/>
      <c r="E33" s="13"/>
      <c r="F33" s="13"/>
    </row>
    <row r="34" spans="1:6" x14ac:dyDescent="0.35">
      <c r="A34" s="13"/>
      <c r="B34" s="13"/>
      <c r="C34" s="13"/>
      <c r="D34" s="13"/>
      <c r="E34" s="13"/>
      <c r="F34" s="13"/>
    </row>
    <row r="35" spans="1:6" x14ac:dyDescent="0.35">
      <c r="A35" s="13"/>
      <c r="B35" s="13"/>
      <c r="C35" s="13"/>
      <c r="D35" s="13"/>
      <c r="E35" s="13"/>
      <c r="F35" s="13"/>
    </row>
    <row r="36" spans="1:6" x14ac:dyDescent="0.35">
      <c r="A36" s="13"/>
      <c r="B36" s="13"/>
      <c r="C36" s="13"/>
      <c r="D36" s="13"/>
      <c r="E36" s="13"/>
      <c r="F36" s="13"/>
    </row>
    <row r="37" spans="1:6" x14ac:dyDescent="0.35">
      <c r="A37" s="13"/>
      <c r="B37" s="14" t="s">
        <v>106</v>
      </c>
      <c r="C37" s="13"/>
      <c r="D37" s="13"/>
      <c r="E37" s="13"/>
      <c r="F37" s="13"/>
    </row>
  </sheetData>
  <mergeCells count="22">
    <mergeCell ref="A1:F1"/>
    <mergeCell ref="A2:F2"/>
    <mergeCell ref="A4:B4"/>
    <mergeCell ref="C4:E4"/>
    <mergeCell ref="A5:B5"/>
    <mergeCell ref="C5:E5"/>
    <mergeCell ref="A28:B28"/>
    <mergeCell ref="A32:B32"/>
    <mergeCell ref="C32:F32"/>
    <mergeCell ref="A6:B6"/>
    <mergeCell ref="C6:E6"/>
    <mergeCell ref="A7:B7"/>
    <mergeCell ref="C7:E7"/>
    <mergeCell ref="A9:A10"/>
    <mergeCell ref="B9:B10"/>
    <mergeCell ref="C9:F9"/>
    <mergeCell ref="A23:B23"/>
    <mergeCell ref="C24:F24"/>
    <mergeCell ref="A24:B24"/>
    <mergeCell ref="C26:E26"/>
    <mergeCell ref="A27:B27"/>
    <mergeCell ref="C27:D27"/>
  </mergeCells>
  <pageMargins left="0.7" right="0.7" top="0.75" bottom="0.75" header="0.3" footer="0.3"/>
  <pageSetup paperSize="9" orientation="portrait" horizontalDpi="4294967292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I11" sqref="I11"/>
    </sheetView>
  </sheetViews>
  <sheetFormatPr defaultRowHeight="14.5" x14ac:dyDescent="0.35"/>
  <cols>
    <col min="2" max="2" width="35.36328125" customWidth="1"/>
  </cols>
  <sheetData>
    <row r="1" spans="1:6" x14ac:dyDescent="0.35">
      <c r="A1" s="44" t="s">
        <v>73</v>
      </c>
      <c r="B1" s="44"/>
      <c r="C1" s="44"/>
      <c r="D1" s="44"/>
      <c r="E1" s="44"/>
      <c r="F1" s="44"/>
    </row>
    <row r="2" spans="1:6" x14ac:dyDescent="0.35">
      <c r="A2" s="44" t="s">
        <v>112</v>
      </c>
      <c r="B2" s="44"/>
      <c r="C2" s="44"/>
      <c r="D2" s="44"/>
      <c r="E2" s="44"/>
      <c r="F2" s="44"/>
    </row>
    <row r="3" spans="1:6" x14ac:dyDescent="0.35">
      <c r="A3" s="13"/>
      <c r="B3" s="13"/>
      <c r="C3" s="13"/>
      <c r="D3" s="13"/>
      <c r="E3" s="13"/>
      <c r="F3" s="13"/>
    </row>
    <row r="4" spans="1:6" x14ac:dyDescent="0.35">
      <c r="A4" s="38" t="s">
        <v>75</v>
      </c>
      <c r="B4" s="38"/>
      <c r="C4" s="37" t="s">
        <v>76</v>
      </c>
      <c r="D4" s="37"/>
      <c r="E4" s="37"/>
      <c r="F4" s="13"/>
    </row>
    <row r="5" spans="1:6" x14ac:dyDescent="0.35">
      <c r="A5" s="38" t="s">
        <v>77</v>
      </c>
      <c r="B5" s="38"/>
      <c r="C5" s="37" t="s">
        <v>76</v>
      </c>
      <c r="D5" s="37"/>
      <c r="E5" s="37"/>
      <c r="F5" s="13"/>
    </row>
    <row r="6" spans="1:6" x14ac:dyDescent="0.35">
      <c r="A6" s="38" t="s">
        <v>78</v>
      </c>
      <c r="B6" s="38"/>
      <c r="C6" s="37" t="s">
        <v>76</v>
      </c>
      <c r="D6" s="37"/>
      <c r="E6" s="37"/>
      <c r="F6" s="13"/>
    </row>
    <row r="7" spans="1:6" x14ac:dyDescent="0.35">
      <c r="A7" s="38" t="s">
        <v>79</v>
      </c>
      <c r="B7" s="38"/>
      <c r="C7" s="37" t="s">
        <v>76</v>
      </c>
      <c r="D7" s="37"/>
      <c r="E7" s="37"/>
      <c r="F7" s="13"/>
    </row>
    <row r="8" spans="1:6" ht="15" thickBot="1" x14ac:dyDescent="0.4">
      <c r="A8" s="13"/>
      <c r="B8" s="13"/>
      <c r="C8" s="13"/>
      <c r="D8" s="13"/>
      <c r="E8" s="13"/>
      <c r="F8" s="13"/>
    </row>
    <row r="9" spans="1:6" ht="15" thickBot="1" x14ac:dyDescent="0.4">
      <c r="A9" s="39" t="s">
        <v>80</v>
      </c>
      <c r="B9" s="39" t="s">
        <v>81</v>
      </c>
      <c r="C9" s="41" t="s">
        <v>82</v>
      </c>
      <c r="D9" s="42"/>
      <c r="E9" s="42"/>
      <c r="F9" s="43"/>
    </row>
    <row r="10" spans="1:6" ht="15" thickBot="1" x14ac:dyDescent="0.4">
      <c r="A10" s="40"/>
      <c r="B10" s="40"/>
      <c r="C10" s="15" t="s">
        <v>113</v>
      </c>
      <c r="D10" s="15" t="s">
        <v>114</v>
      </c>
      <c r="E10" s="15" t="s">
        <v>115</v>
      </c>
      <c r="F10" s="15" t="s">
        <v>116</v>
      </c>
    </row>
    <row r="11" spans="1:6" ht="25.5" thickBot="1" x14ac:dyDescent="0.4">
      <c r="A11" s="45">
        <v>1</v>
      </c>
      <c r="B11" s="17" t="s">
        <v>117</v>
      </c>
      <c r="C11" s="18">
        <v>1</v>
      </c>
      <c r="D11" s="18"/>
      <c r="E11" s="18"/>
      <c r="F11" s="18"/>
    </row>
    <row r="12" spans="1:6" ht="25.5" thickBot="1" x14ac:dyDescent="0.4">
      <c r="A12" s="45">
        <v>2</v>
      </c>
      <c r="B12" s="17" t="s">
        <v>118</v>
      </c>
      <c r="C12" s="18">
        <v>1</v>
      </c>
      <c r="D12" s="18"/>
      <c r="E12" s="18"/>
      <c r="F12" s="18"/>
    </row>
    <row r="13" spans="1:6" ht="25.5" thickBot="1" x14ac:dyDescent="0.4">
      <c r="A13" s="45">
        <v>3</v>
      </c>
      <c r="B13" s="17" t="s">
        <v>119</v>
      </c>
      <c r="C13" s="18"/>
      <c r="D13" s="18">
        <v>1</v>
      </c>
      <c r="E13" s="18"/>
      <c r="F13" s="18"/>
    </row>
    <row r="14" spans="1:6" ht="25.5" thickBot="1" x14ac:dyDescent="0.4">
      <c r="A14" s="45">
        <v>4</v>
      </c>
      <c r="B14" s="17" t="s">
        <v>120</v>
      </c>
      <c r="C14" s="18"/>
      <c r="D14" s="18">
        <v>1</v>
      </c>
      <c r="E14" s="18"/>
      <c r="F14" s="18"/>
    </row>
    <row r="15" spans="1:6" ht="25.5" thickBot="1" x14ac:dyDescent="0.4">
      <c r="A15" s="45">
        <v>5</v>
      </c>
      <c r="B15" s="17" t="s">
        <v>121</v>
      </c>
      <c r="C15" s="18"/>
      <c r="D15" s="18">
        <v>1</v>
      </c>
      <c r="E15" s="18"/>
      <c r="F15" s="18"/>
    </row>
    <row r="16" spans="1:6" ht="25.5" thickBot="1" x14ac:dyDescent="0.4">
      <c r="A16" s="45">
        <v>6</v>
      </c>
      <c r="B16" s="17" t="s">
        <v>122</v>
      </c>
      <c r="C16" s="18"/>
      <c r="D16" s="18">
        <v>1</v>
      </c>
      <c r="E16" s="18"/>
      <c r="F16" s="18"/>
    </row>
    <row r="17" spans="3:6" x14ac:dyDescent="0.35">
      <c r="C17" s="23">
        <f>SUM(C5:C16)</f>
        <v>2</v>
      </c>
      <c r="D17" s="23">
        <f t="shared" ref="D17:F17" si="0">SUM(D5:D16)</f>
        <v>4</v>
      </c>
      <c r="E17" s="23">
        <f t="shared" si="0"/>
        <v>0</v>
      </c>
      <c r="F17" s="23">
        <f t="shared" si="0"/>
        <v>0</v>
      </c>
    </row>
    <row r="18" spans="3:6" x14ac:dyDescent="0.35">
      <c r="C18" s="36">
        <f>(4*C17+3*D17+2*E17+1*F17)/6</f>
        <v>3.3333333333333335</v>
      </c>
      <c r="D18" s="36"/>
      <c r="E18" s="36"/>
      <c r="F18" s="36"/>
    </row>
  </sheetData>
  <mergeCells count="14">
    <mergeCell ref="C18:F18"/>
    <mergeCell ref="A6:B6"/>
    <mergeCell ref="C6:E6"/>
    <mergeCell ref="A7:B7"/>
    <mergeCell ref="C7:E7"/>
    <mergeCell ref="A9:A10"/>
    <mergeCell ref="B9:B10"/>
    <mergeCell ref="C9:F9"/>
    <mergeCell ref="A1:F1"/>
    <mergeCell ref="A2:F2"/>
    <mergeCell ref="A4:B4"/>
    <mergeCell ref="C4:E4"/>
    <mergeCell ref="A5:B5"/>
    <mergeCell ref="C5:E5"/>
  </mergeCells>
  <pageMargins left="0.7" right="0.7" top="0.75" bottom="0.75" header="0.3" footer="0.3"/>
  <pageSetup paperSize="9" orientation="portrait" horizontalDpi="4294967292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Form</vt:lpstr>
      <vt:lpstr>Rubrik</vt:lpstr>
      <vt:lpstr>peninjauan RPS</vt:lpstr>
      <vt:lpstr>Peninjauan Penilaian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LPM</dc:creator>
  <cp:lastModifiedBy>IAIN</cp:lastModifiedBy>
  <dcterms:created xsi:type="dcterms:W3CDTF">2022-03-14T03:12:11Z</dcterms:created>
  <dcterms:modified xsi:type="dcterms:W3CDTF">2022-03-15T07:51:41Z</dcterms:modified>
</cp:coreProperties>
</file>